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defaultThemeVersion="166925"/>
  <mc:AlternateContent xmlns:mc="http://schemas.openxmlformats.org/markup-compatibility/2006">
    <mc:Choice Requires="x15">
      <x15ac:absPath xmlns:x15ac="http://schemas.microsoft.com/office/spreadsheetml/2010/11/ac" url="C:\Users\stell\Desktop\"/>
    </mc:Choice>
  </mc:AlternateContent>
  <xr:revisionPtr revIDLastSave="0" documentId="13_ncr:1_{6E8570A7-B4DF-4028-BD0B-4150F2A35AA0}" xr6:coauthVersionLast="47" xr6:coauthVersionMax="47" xr10:uidLastSave="{00000000-0000-0000-0000-000000000000}"/>
  <bookViews>
    <workbookView xWindow="-108" yWindow="-108" windowWidth="23256" windowHeight="12456" xr2:uid="{00000000-000D-0000-FFFF-FFFF00000000}"/>
  </bookViews>
  <sheets>
    <sheet name="Hinweise" sheetId="2" r:id="rId1"/>
    <sheet name="Eingabe" sheetId="19" r:id="rId2"/>
    <sheet name="Nebenrechnung Eingabe" sheetId="20" state="hidden" r:id="rId3"/>
    <sheet name="Stundensatzrechner" sheetId="12" r:id="rId4"/>
  </sheets>
  <definedNames>
    <definedName name="_xlnm.Print_Area" localSheetId="3">Stundensatzrechner!$B$1:$C$32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7" i="12" l="1"/>
  <c r="D56" i="19"/>
  <c r="B31" i="12"/>
  <c r="C17" i="12" l="1"/>
  <c r="C35" i="12"/>
  <c r="C23" i="12" l="1"/>
  <c r="C11" i="20" l="1"/>
  <c r="D34" i="19"/>
  <c r="C36" i="12" l="1"/>
  <c r="C37" i="12"/>
  <c r="C12" i="20"/>
  <c r="C13" i="20" s="1"/>
  <c r="C14" i="20" s="1"/>
  <c r="C15" i="20" s="1"/>
  <c r="C16" i="20" s="1"/>
  <c r="D12" i="19"/>
</calcChain>
</file>

<file path=xl/sharedStrings.xml><?xml version="1.0" encoding="utf-8"?>
<sst xmlns="http://schemas.openxmlformats.org/spreadsheetml/2006/main" count="122" uniqueCount="107">
  <si>
    <t>Private Kosten pro Monat</t>
  </si>
  <si>
    <t>Summe</t>
  </si>
  <si>
    <t>Renten</t>
  </si>
  <si>
    <t>Unterhalt</t>
  </si>
  <si>
    <t>Mieteinnahmen</t>
  </si>
  <si>
    <t>Dividenden, Zinsen, etc.</t>
  </si>
  <si>
    <t>Kostenverrechnung durch Partner*in (z.B. das, was der Partner bzw. die Partnerin verdient)</t>
  </si>
  <si>
    <t>Private Einnahmen pro Monat</t>
  </si>
  <si>
    <t>Eingekaufte Dienstleistungen (Kosten für VA, Freelancer*innen, Dienstleister*innen, etc.)</t>
  </si>
  <si>
    <t>Warmmiete (z.B. Büro, Arbeitszimmer)</t>
  </si>
  <si>
    <t>Werbungskosten ( für dein Marketing)</t>
  </si>
  <si>
    <t>Bewirtungskosten</t>
  </si>
  <si>
    <t>Software (monatliche Lizenzen.)</t>
  </si>
  <si>
    <t>Software (Einmalkosten)</t>
  </si>
  <si>
    <t>Abschreibungen</t>
  </si>
  <si>
    <t>Finanzierungskosten (Kontoführung, Zinsen)</t>
  </si>
  <si>
    <t>Betriebliche Kosten pro Monat</t>
  </si>
  <si>
    <t>Reinigungskosten (Büro, Kleidung)</t>
  </si>
  <si>
    <t>Sonstige Kosten</t>
  </si>
  <si>
    <t>Sozialbeiträge</t>
  </si>
  <si>
    <t>Sparraten (Rente, Investmentprodukte (Fonds, ETF, Aktien))</t>
  </si>
  <si>
    <t>Achtung: Bei einmaligen Kosten wie z.B. Laptop Abschreibung beachten und  alliquotieren. Das heißt z.B.: Laptoppreis : 36 = monatliche Kosten für Laptop</t>
  </si>
  <si>
    <t>Puffer (Waschmaschine kaputt, etc. Ich rate zu ca. 5-10% Prozent der Monatskosten)</t>
  </si>
  <si>
    <t>HINWEISE</t>
  </si>
  <si>
    <t>Verwendung</t>
  </si>
  <si>
    <t>Funktionsübersicht</t>
  </si>
  <si>
    <t>*</t>
  </si>
  <si>
    <t>Einschränkungen</t>
  </si>
  <si>
    <t>Erläuterungen zu den Feldern</t>
  </si>
  <si>
    <t>Dies ist ein Eingabefeld</t>
  </si>
  <si>
    <t>Dies ist ein Link</t>
  </si>
  <si>
    <t>Dies ist ein berechnetes Ergebnis</t>
  </si>
  <si>
    <t>Allgemeine Informationen zur vorliegenden Version</t>
  </si>
  <si>
    <t>www.kaplony.de</t>
  </si>
  <si>
    <t>Kalkulation der privaten Kosten pro Monat</t>
  </si>
  <si>
    <t>Kalkulation der betrieblichen Kosten pro Monat</t>
  </si>
  <si>
    <t>Kalkulation der privaten Einnahmen pro Monat</t>
  </si>
  <si>
    <t>Kalkulation der monatlichen Arbeitszeit</t>
  </si>
  <si>
    <t>Für Anregungen, Feedback oder Wünsche bezüglich des Tools kannst Du mir gerne schreiben an:</t>
  </si>
  <si>
    <t>Das vorliegende Excel-Tool wurde mit allen Annahmen und Berechnungen nach bestem Wissen und Gewissen erstellt. Es dient zur ersten Übersicht für Ihre Stundensatzkalkulation. Für eventuelle Fehler und daraus resultierende abweichende Ergebnisse kann ich keine Verantwortung übernehmen. Die Nutzung des Tools erfolgt daher auf eigene Verantwortung.</t>
  </si>
  <si>
    <t>Infos und Updates gibt es auf meiner Website. Besuche mich auf:</t>
  </si>
  <si>
    <t>Sonstige regelmäßige Einnahmen</t>
  </si>
  <si>
    <t>Miete / Finanzierung Wohnung oder Haus</t>
  </si>
  <si>
    <t>Hobbies (Sport, Musik, Vereine, ... )</t>
  </si>
  <si>
    <t>Telekommunikation (Telefon, Internet, Fernsehen, Radio, ...)</t>
  </si>
  <si>
    <t>Kosten für öffentliche Verkehrsmittel</t>
  </si>
  <si>
    <t>KFZ-Kosten (Tanken, Steuern, Versicherung, Reparaturen, Parkgebühren …)</t>
  </si>
  <si>
    <t>Kosten für Kinderbetreuung</t>
  </si>
  <si>
    <t>Unterhaltszahlungen an andere</t>
  </si>
  <si>
    <t>Zins- und Tilgungsverpflichtungen für Privatkredite</t>
  </si>
  <si>
    <t>Nebenkosten Wohnung / Haus (Strom, Wasser, Gas, ...)</t>
  </si>
  <si>
    <t>Urlaube</t>
  </si>
  <si>
    <t>Rücklagen ( Urlaub, Neuanschaffungen, Nebenkostenabrechnung, Reparaturen, Ausbildung &amp; Führerschein Kinder, ...)</t>
  </si>
  <si>
    <t>Kosten für Sozialversicherungen &amp; Steuern</t>
  </si>
  <si>
    <t>Krankenversicherung</t>
  </si>
  <si>
    <t>Solidaritätszuschlag</t>
  </si>
  <si>
    <t>Arbeitszeit</t>
  </si>
  <si>
    <t>Zielumsatz pro Monat</t>
  </si>
  <si>
    <t>KFZ-Kosten bei Firmenwagen (Kraftstoff, Versicherung, Steuer)</t>
  </si>
  <si>
    <t>Kindergeld (bitte Anzahl der Kinder eingeben)</t>
  </si>
  <si>
    <t>EUR</t>
  </si>
  <si>
    <t>1. und 2. Kind</t>
  </si>
  <si>
    <t>3. Kind</t>
  </si>
  <si>
    <t>ab 4. Kind</t>
  </si>
  <si>
    <t>office@kaplony.de</t>
  </si>
  <si>
    <t>Dies ist eine Überschrift</t>
  </si>
  <si>
    <t>Es können nicht alle Einzelfälle und Ausnahmen berücksichtigt werden.</t>
  </si>
  <si>
    <t>Kalkulation der Kosten für Sozialversicherungen &amp; Steuern</t>
  </si>
  <si>
    <t>Kalkulation des Stundensatzes</t>
  </si>
  <si>
    <t>Festangestellte Mitarbeiter</t>
  </si>
  <si>
    <t>Mappe "Stundensatzrechner"</t>
  </si>
  <si>
    <t>Gewinnschwelle</t>
  </si>
  <si>
    <t>Eingabedaten</t>
  </si>
  <si>
    <t>KINDERGELD</t>
  </si>
  <si>
    <t>Einkommenssteuer &amp; Solidaritätszuschlag</t>
  </si>
  <si>
    <t>Bitte gib hier deinen angestrebten Zielumsatz pro Monat ein</t>
  </si>
  <si>
    <t>*Achtung: Das ist der Preis den du verlangen musst, um den Zielumsatz zu erreichen.</t>
  </si>
  <si>
    <t>Geplanter Monatsumsatz</t>
  </si>
  <si>
    <t>Mappe "Eingabe"</t>
  </si>
  <si>
    <t>Kalkulation der Gewinnschwelle</t>
  </si>
  <si>
    <t>Übersicht</t>
  </si>
  <si>
    <t>Gewinnschwelle pro Stunde</t>
  </si>
  <si>
    <t>Dies dient zur Übersicht</t>
  </si>
  <si>
    <t>Stundensatzrechner</t>
  </si>
  <si>
    <t>*Achtung: Diesen Preis musst du verlangen um kostendeckend zu arbeiten. Hier hast du noch keinen Gewinner erzielt.</t>
  </si>
  <si>
    <t>Einkommenssteuer</t>
  </si>
  <si>
    <t>Sachversicherungen (Lebens-, Hausrat, Haftpflicht, Berufsunfähigkeit, Rechtschutz, Unfall, Zusatzversicherungen, ...)</t>
  </si>
  <si>
    <t>Weitere Versicherungen</t>
  </si>
  <si>
    <t>Dieser Stundensatzrechner soll sowohl Einsteigern und erfahreneren Selbstständigen gleichermaßen bei der Kalkulation ihrer Stundensätze helfen. Es ist ein „lebendes“ Tool, das ich auch in Zukunft weiterentwickeln, pflegen und verbessern möchte. Als kleines Dankeschön an die Community rund um Selbstständigkeit &amp; Co, wird es dafür auch weiterhin kostenlos bleiben.</t>
  </si>
  <si>
    <t>Folgt mir auch gerne auf Instagram:</t>
  </si>
  <si>
    <t>@kaplony</t>
  </si>
  <si>
    <t>@kaplony.consulting</t>
  </si>
  <si>
    <t xml:space="preserve">Bei der ersten Verwendung des Excel-Tools befinden sich in den einzelnen Mappen Beispieldaten für einen ersten Überblick. Fülle für eigene Berechnungen in der Mappe "Eingabe" möglichst alle Felder mit Deinen Daten aus, treffe ggf. auch Annahmen. Je detaillierter die Angaben sind, desto bessere Ergebnisse erzielt der Rechner. </t>
  </si>
  <si>
    <t>Aufmerksamkeiten (z.B. Geschenke, Willkommenspakete usw.)</t>
  </si>
  <si>
    <t>Reisekosten (Verpflegungspauschale, Kilometerpauschale, Parkkosten, usw.)</t>
  </si>
  <si>
    <t>Fort- und Weiterbildung (Seminare, Bücher, Kurse, usw.)</t>
  </si>
  <si>
    <t>Ausstattung (Hardware wie Laptop, Handy, Möbel, usw.)</t>
  </si>
  <si>
    <t>Telekommunikation (Internet, Telefon, usw.)</t>
  </si>
  <si>
    <t>Kosten täglicher Bedarf (Lebensmittel, Drogerie, usw.)</t>
  </si>
  <si>
    <t>Freizeit (Kino, Restaurants, Museen, usw.)</t>
  </si>
  <si>
    <t>Ausstattung (Kleidung, Möbel, usw.)</t>
  </si>
  <si>
    <t>Sonstiges (Haustier, Hauspersonal, Geschenke, Feiern, usw.)</t>
  </si>
  <si>
    <t>Verfügbare Stunden pro Monat</t>
  </si>
  <si>
    <t>Verfügbare Stunden pro Woche</t>
  </si>
  <si>
    <t>*4,3 Wochen im Monat (der Monat wird im Schnitt nicht mit 4, sondern 4,34524 Wochen angesetzt)</t>
  </si>
  <si>
    <t>Stundensatz (Netto)</t>
  </si>
  <si>
    <t>STUNDENSATZ (Netto)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</si>
</sst>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23" x14ac:knownFonts="1">
    <font>
      <sz val="11"/>
      <color theme="1"/>
      <name val="Calibri"/>
      <family val="2"/>
      <scheme val="minor"/>
    </font>
    <font>
      <b/>
      <sz val="24"/>
      <name val="Arial"/>
      <family val="2"/>
    </font>
    <font>
      <sz val="12"/>
      <color indexed="8"/>
      <name val="Arial"/>
      <family val="2"/>
    </font>
    <font>
      <b/>
      <sz val="12"/>
      <name val="Arial"/>
      <family val="2"/>
    </font>
    <font>
      <sz val="11"/>
      <color theme="1"/>
      <name val="Arial"/>
      <family val="2"/>
    </font>
    <font>
      <sz val="11"/>
      <color theme="1"/>
      <name val="Calibri"/>
      <family val="2"/>
      <scheme val="minor"/>
    </font>
    <font>
      <b/>
      <sz val="12"/>
      <color rgb="FFFF0000"/>
      <name val="Arial"/>
      <family val="2"/>
    </font>
    <font>
      <sz val="12"/>
      <color theme="1"/>
      <name val="Arial"/>
      <family val="2"/>
    </font>
    <font>
      <sz val="12"/>
      <name val="Arial"/>
      <family val="2"/>
    </font>
    <font>
      <sz val="10"/>
      <name val="Arial"/>
      <family val="2"/>
    </font>
    <font>
      <u/>
      <sz val="11"/>
      <color theme="10"/>
      <name val="Calibri"/>
      <family val="2"/>
      <scheme val="minor"/>
    </font>
    <font>
      <sz val="11"/>
      <name val="Calibri"/>
      <family val="2"/>
      <scheme val="minor"/>
    </font>
    <font>
      <b/>
      <sz val="11"/>
      <name val="Calibri"/>
      <family val="2"/>
      <scheme val="minor"/>
    </font>
    <font>
      <b/>
      <sz val="11"/>
      <color theme="1"/>
      <name val="Calibri"/>
      <family val="2"/>
      <scheme val="minor"/>
    </font>
    <font>
      <sz val="12"/>
      <color theme="0"/>
      <name val="Arial"/>
      <family val="2"/>
    </font>
    <font>
      <b/>
      <sz val="12"/>
      <color theme="1"/>
      <name val="Arial"/>
      <family val="2"/>
    </font>
    <font>
      <sz val="12"/>
      <color rgb="FF000000"/>
      <name val="Arial"/>
      <family val="2"/>
    </font>
    <font>
      <u/>
      <sz val="12"/>
      <color theme="8" tint="-0.249977111117893"/>
      <name val="Arial"/>
      <family val="2"/>
    </font>
    <font>
      <u/>
      <sz val="12"/>
      <name val="Arial"/>
      <family val="2"/>
    </font>
    <font>
      <sz val="12"/>
      <color rgb="FFFF99FF"/>
      <name val="Arial"/>
      <family val="2"/>
    </font>
    <font>
      <u/>
      <sz val="12"/>
      <color theme="1"/>
      <name val="Arial"/>
      <family val="2"/>
    </font>
    <font>
      <sz val="12"/>
      <color rgb="FFFF0000"/>
      <name val="Arial"/>
      <family val="2"/>
    </font>
    <font>
      <sz val="12"/>
      <color theme="8" tint="-0.249977111117893"/>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4" fillId="0" borderId="0"/>
    <xf numFmtId="9" fontId="5" fillId="0" borderId="0" applyFont="0" applyFill="0" applyBorder="0" applyAlignment="0" applyProtection="0"/>
    <xf numFmtId="0" fontId="10" fillId="0" borderId="0" applyNumberFormat="0" applyFill="0" applyBorder="0" applyAlignment="0" applyProtection="0"/>
    <xf numFmtId="43" fontId="5" fillId="0" borderId="0" applyFont="0" applyFill="0" applyBorder="0" applyAlignment="0" applyProtection="0"/>
    <xf numFmtId="0" fontId="9" fillId="0" borderId="0"/>
    <xf numFmtId="43" fontId="5" fillId="0" borderId="0" applyFont="0" applyFill="0" applyBorder="0" applyAlignment="0" applyProtection="0"/>
  </cellStyleXfs>
  <cellXfs count="117">
    <xf numFmtId="0" fontId="0" fillId="0" borderId="0" xfId="0"/>
    <xf numFmtId="0" fontId="6" fillId="0" borderId="0" xfId="0" applyFont="1" applyFill="1" applyBorder="1" applyAlignment="1" applyProtection="1">
      <alignment vertical="center"/>
    </xf>
    <xf numFmtId="43" fontId="3" fillId="6" borderId="4" xfId="4" applyNumberFormat="1" applyFont="1" applyFill="1" applyBorder="1" applyAlignment="1" applyProtection="1">
      <alignment horizontal="center" vertical="center"/>
      <protection hidden="1"/>
    </xf>
    <xf numFmtId="43" fontId="3" fillId="6" borderId="4" xfId="4" applyNumberFormat="1" applyFont="1" applyFill="1" applyBorder="1" applyAlignment="1" applyProtection="1">
      <alignment horizontal="right" vertical="center"/>
      <protection hidden="1"/>
    </xf>
    <xf numFmtId="43" fontId="7" fillId="2" borderId="11" xfId="4" quotePrefix="1" applyNumberFormat="1" applyFont="1" applyFill="1" applyBorder="1" applyAlignment="1" applyProtection="1">
      <alignment horizontal="center" vertical="center"/>
      <protection locked="0"/>
    </xf>
    <xf numFmtId="43" fontId="3" fillId="0" borderId="0" xfId="4" applyNumberFormat="1" applyFont="1" applyFill="1" applyBorder="1" applyAlignment="1" applyProtection="1">
      <alignment horizontal="center" vertical="center"/>
      <protection hidden="1"/>
    </xf>
    <xf numFmtId="43" fontId="3" fillId="0" borderId="0" xfId="4" applyNumberFormat="1" applyFont="1" applyFill="1" applyBorder="1" applyAlignment="1" applyProtection="1">
      <alignment horizontal="right" vertical="center"/>
      <protection hidden="1"/>
    </xf>
    <xf numFmtId="0" fontId="0" fillId="0" borderId="0" xfId="0"/>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3" fillId="4" borderId="3"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xf>
    <xf numFmtId="0" fontId="2" fillId="0" borderId="0" xfId="0" applyFont="1" applyBorder="1" applyAlignment="1" applyProtection="1">
      <alignment vertical="center"/>
    </xf>
    <xf numFmtId="0" fontId="8" fillId="0" borderId="6" xfId="0" applyFont="1" applyBorder="1" applyAlignment="1" applyProtection="1">
      <alignment vertical="center"/>
    </xf>
    <xf numFmtId="0" fontId="1" fillId="3" borderId="0" xfId="0" applyFont="1" applyFill="1" applyAlignment="1" applyProtection="1">
      <alignment vertical="center"/>
    </xf>
    <xf numFmtId="0" fontId="8" fillId="0" borderId="0" xfId="0" applyFont="1" applyBorder="1" applyAlignment="1" applyProtection="1">
      <alignment vertical="center"/>
    </xf>
    <xf numFmtId="0" fontId="3" fillId="0" borderId="10" xfId="0" applyFont="1" applyFill="1" applyBorder="1" applyAlignment="1" applyProtection="1">
      <alignment vertical="center"/>
    </xf>
    <xf numFmtId="0" fontId="2" fillId="0" borderId="10" xfId="0" applyFont="1" applyBorder="1" applyAlignment="1" applyProtection="1">
      <alignment vertical="center"/>
    </xf>
    <xf numFmtId="0" fontId="2" fillId="0" borderId="10" xfId="0" applyFont="1" applyBorder="1" applyAlignment="1" applyProtection="1">
      <alignment vertical="center" wrapText="1"/>
    </xf>
    <xf numFmtId="0" fontId="3" fillId="4" borderId="10" xfId="0" applyFont="1" applyFill="1" applyBorder="1" applyAlignment="1" applyProtection="1">
      <alignment vertical="center"/>
    </xf>
    <xf numFmtId="0" fontId="8" fillId="0" borderId="3" xfId="0" applyFont="1" applyFill="1" applyBorder="1" applyAlignment="1" applyProtection="1">
      <alignment vertical="center"/>
    </xf>
    <xf numFmtId="0" fontId="11" fillId="0" borderId="0" xfId="0" applyFont="1"/>
    <xf numFmtId="0" fontId="11" fillId="0" borderId="0" xfId="0"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Alignment="1">
      <alignment horizontal="right"/>
    </xf>
    <xf numFmtId="3" fontId="11" fillId="0" borderId="0" xfId="0" applyNumberFormat="1" applyFont="1"/>
    <xf numFmtId="0" fontId="0" fillId="0" borderId="0" xfId="0" applyFill="1"/>
    <xf numFmtId="43" fontId="0" fillId="0" borderId="0" xfId="4" applyFont="1" applyFill="1"/>
    <xf numFmtId="9" fontId="0" fillId="0" borderId="0" xfId="2" applyFont="1" applyFill="1"/>
    <xf numFmtId="0" fontId="11" fillId="2" borderId="0" xfId="0" applyFont="1" applyFill="1"/>
    <xf numFmtId="0" fontId="2" fillId="0" borderId="14" xfId="0" applyFont="1" applyBorder="1" applyAlignment="1" applyProtection="1">
      <alignment vertical="center"/>
    </xf>
    <xf numFmtId="0" fontId="8" fillId="0" borderId="5" xfId="0" applyFont="1" applyBorder="1" applyAlignment="1" applyProtection="1">
      <alignment vertical="center"/>
    </xf>
    <xf numFmtId="43" fontId="8" fillId="2" borderId="12" xfId="4" quotePrefix="1" applyNumberFormat="1" applyFont="1" applyFill="1" applyBorder="1" applyAlignment="1" applyProtection="1">
      <alignment horizontal="center" vertical="center"/>
      <protection locked="0"/>
    </xf>
    <xf numFmtId="0" fontId="8" fillId="0" borderId="14" xfId="0" applyFont="1" applyBorder="1" applyAlignment="1" applyProtection="1">
      <alignment vertical="center"/>
    </xf>
    <xf numFmtId="0" fontId="8" fillId="0" borderId="14" xfId="0" applyFont="1" applyBorder="1" applyAlignment="1" applyProtection="1">
      <alignment vertical="center" wrapText="1"/>
    </xf>
    <xf numFmtId="43" fontId="2" fillId="0" borderId="12" xfId="4" applyNumberFormat="1" applyFont="1" applyFill="1" applyBorder="1" applyAlignment="1" applyProtection="1">
      <alignment horizontal="right" vertical="center" indent="2"/>
      <protection locked="0" hidden="1"/>
    </xf>
    <xf numFmtId="43" fontId="2" fillId="0" borderId="11" xfId="4" applyNumberFormat="1" applyFont="1" applyFill="1" applyBorder="1" applyAlignment="1" applyProtection="1">
      <alignment horizontal="right" vertical="center" indent="2"/>
      <protection locked="0" hidden="1"/>
    </xf>
    <xf numFmtId="43" fontId="2" fillId="0" borderId="13" xfId="4" applyNumberFormat="1" applyFont="1" applyFill="1" applyBorder="1" applyAlignment="1" applyProtection="1">
      <alignment horizontal="right" vertical="center" indent="2"/>
      <protection locked="0" hidden="1"/>
    </xf>
    <xf numFmtId="43" fontId="2" fillId="2" borderId="12" xfId="4" applyNumberFormat="1" applyFont="1" applyFill="1" applyBorder="1" applyAlignment="1" applyProtection="1">
      <alignment horizontal="right" vertical="center"/>
      <protection locked="0"/>
    </xf>
    <xf numFmtId="43" fontId="7" fillId="2" borderId="12" xfId="4" quotePrefix="1" applyNumberFormat="1" applyFont="1" applyFill="1" applyBorder="1" applyAlignment="1" applyProtection="1">
      <alignment horizontal="center" vertical="center"/>
      <protection locked="0"/>
    </xf>
    <xf numFmtId="43" fontId="7" fillId="2" borderId="11" xfId="4" quotePrefix="1" applyNumberFormat="1" applyFont="1" applyFill="1" applyBorder="1" applyAlignment="1" applyProtection="1">
      <alignment horizontal="center" vertical="center" wrapText="1"/>
      <protection locked="0"/>
    </xf>
    <xf numFmtId="43" fontId="7" fillId="2" borderId="12" xfId="4" quotePrefix="1" applyNumberFormat="1" applyFont="1" applyFill="1" applyBorder="1" applyAlignment="1" applyProtection="1">
      <alignment horizontal="right" vertical="center" wrapText="1"/>
      <protection locked="0"/>
    </xf>
    <xf numFmtId="43" fontId="7" fillId="2" borderId="11" xfId="4" quotePrefix="1" applyNumberFormat="1" applyFont="1" applyFill="1" applyBorder="1" applyAlignment="1" applyProtection="1">
      <alignment horizontal="right" vertical="center" wrapText="1"/>
      <protection locked="0"/>
    </xf>
    <xf numFmtId="43" fontId="8" fillId="2" borderId="4" xfId="4" applyNumberFormat="1" applyFont="1" applyFill="1" applyBorder="1" applyAlignment="1" applyProtection="1">
      <alignment horizontal="center" vertical="center"/>
      <protection locked="0"/>
    </xf>
    <xf numFmtId="0" fontId="3" fillId="0" borderId="3" xfId="0" applyFont="1" applyBorder="1" applyAlignment="1" applyProtection="1">
      <alignment vertical="center" wrapText="1"/>
    </xf>
    <xf numFmtId="43" fontId="3" fillId="6" borderId="4" xfId="4" quotePrefix="1" applyNumberFormat="1" applyFont="1" applyFill="1" applyBorder="1" applyAlignment="1" applyProtection="1">
      <alignment horizontal="center" vertical="center"/>
      <protection hidden="1"/>
    </xf>
    <xf numFmtId="0" fontId="3" fillId="4" borderId="0" xfId="0" applyFont="1" applyFill="1" applyBorder="1" applyAlignment="1" applyProtection="1">
      <alignment vertical="center"/>
    </xf>
    <xf numFmtId="43" fontId="7" fillId="2" borderId="13" xfId="4" quotePrefix="1" applyNumberFormat="1" applyFont="1" applyFill="1" applyBorder="1" applyAlignment="1" applyProtection="1">
      <alignment horizontal="right" vertical="center" wrapText="1"/>
      <protection locked="0"/>
    </xf>
    <xf numFmtId="43" fontId="7" fillId="0" borderId="0" xfId="4" quotePrefix="1" applyNumberFormat="1" applyFont="1" applyFill="1" applyBorder="1" applyAlignment="1" applyProtection="1">
      <alignment horizontal="right" vertical="center" wrapText="1"/>
      <protection locked="0"/>
    </xf>
    <xf numFmtId="0" fontId="3" fillId="3" borderId="0" xfId="0" applyFont="1" applyFill="1" applyBorder="1" applyAlignment="1" applyProtection="1">
      <alignment vertical="center"/>
    </xf>
    <xf numFmtId="43" fontId="3" fillId="3" borderId="0" xfId="4" applyNumberFormat="1" applyFont="1" applyFill="1" applyAlignment="1" applyProtection="1">
      <alignment vertical="center"/>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43" fontId="3" fillId="3" borderId="4" xfId="4" applyNumberFormat="1" applyFont="1" applyFill="1" applyBorder="1" applyAlignment="1" applyProtection="1">
      <alignment horizontal="center" vertical="center"/>
    </xf>
    <xf numFmtId="0" fontId="14" fillId="5" borderId="0" xfId="0" applyFont="1" applyFill="1"/>
    <xf numFmtId="0" fontId="7" fillId="5" borderId="0" xfId="0" applyFont="1" applyFill="1"/>
    <xf numFmtId="0" fontId="7" fillId="0" borderId="0" xfId="0" applyFont="1"/>
    <xf numFmtId="0" fontId="15" fillId="0" borderId="0" xfId="0" applyFont="1"/>
    <xf numFmtId="0" fontId="7" fillId="0" borderId="7" xfId="0" applyFont="1" applyBorder="1"/>
    <xf numFmtId="0" fontId="8" fillId="0" borderId="0" xfId="0" applyFont="1" applyAlignment="1">
      <alignment vertical="top" wrapText="1"/>
    </xf>
    <xf numFmtId="0" fontId="8" fillId="0" borderId="8" xfId="0" applyFont="1" applyBorder="1" applyAlignment="1">
      <alignment vertical="top" wrapText="1"/>
    </xf>
    <xf numFmtId="0" fontId="16" fillId="0" borderId="8" xfId="0" applyFont="1" applyBorder="1" applyAlignment="1">
      <alignment vertical="top" wrapText="1"/>
    </xf>
    <xf numFmtId="0" fontId="7" fillId="0" borderId="0" xfId="0" applyFont="1" applyAlignment="1">
      <alignment wrapText="1"/>
    </xf>
    <xf numFmtId="0" fontId="17" fillId="0" borderId="8" xfId="3" applyFont="1" applyBorder="1" applyAlignment="1">
      <alignment vertical="top"/>
    </xf>
    <xf numFmtId="0" fontId="7" fillId="0" borderId="8" xfId="0" applyFont="1" applyBorder="1" applyAlignment="1">
      <alignment vertical="top"/>
    </xf>
    <xf numFmtId="0" fontId="7" fillId="0" borderId="0" xfId="0" applyFont="1" applyAlignment="1">
      <alignment horizontal="right"/>
    </xf>
    <xf numFmtId="0" fontId="18" fillId="0" borderId="0" xfId="0" applyFont="1"/>
    <xf numFmtId="0" fontId="17" fillId="0" borderId="8" xfId="3" applyFont="1" applyBorder="1"/>
    <xf numFmtId="0" fontId="8" fillId="0" borderId="0" xfId="0" applyFont="1"/>
    <xf numFmtId="0" fontId="19" fillId="0" borderId="9" xfId="0" quotePrefix="1" applyFont="1" applyBorder="1" applyAlignment="1">
      <alignment vertical="top" wrapText="1"/>
    </xf>
    <xf numFmtId="0" fontId="20" fillId="0" borderId="0" xfId="0" applyFont="1"/>
    <xf numFmtId="0" fontId="7" fillId="0" borderId="10" xfId="0" applyFont="1" applyBorder="1"/>
    <xf numFmtId="0" fontId="17" fillId="0" borderId="2" xfId="0" applyFont="1" applyBorder="1"/>
    <xf numFmtId="0" fontId="7" fillId="2" borderId="2" xfId="0" applyFont="1" applyFill="1" applyBorder="1"/>
    <xf numFmtId="0" fontId="7" fillId="0" borderId="0" xfId="0" applyFont="1" applyFill="1" applyBorder="1"/>
    <xf numFmtId="0" fontId="7" fillId="3" borderId="2" xfId="0" applyFont="1" applyFill="1" applyBorder="1"/>
    <xf numFmtId="0" fontId="7" fillId="7" borderId="2" xfId="0" applyFont="1" applyFill="1" applyBorder="1"/>
    <xf numFmtId="0" fontId="8" fillId="6" borderId="2" xfId="0" applyFont="1" applyFill="1" applyBorder="1" applyAlignment="1">
      <alignment wrapText="1"/>
    </xf>
    <xf numFmtId="0" fontId="7" fillId="0" borderId="0" xfId="0" applyFont="1" applyAlignment="1">
      <alignment horizontal="left"/>
    </xf>
    <xf numFmtId="0" fontId="7" fillId="0" borderId="8" xfId="0" applyFont="1" applyBorder="1"/>
    <xf numFmtId="0" fontId="16" fillId="0" borderId="6" xfId="0" applyFont="1" applyBorder="1" applyAlignment="1">
      <alignment wrapText="1"/>
    </xf>
    <xf numFmtId="0" fontId="16" fillId="0" borderId="0" xfId="0" applyFont="1" applyBorder="1" applyAlignment="1">
      <alignment wrapText="1"/>
    </xf>
    <xf numFmtId="0" fontId="16" fillId="0" borderId="6" xfId="0" applyFont="1" applyBorder="1"/>
    <xf numFmtId="0" fontId="16" fillId="0" borderId="0" xfId="0" applyFont="1" applyBorder="1"/>
    <xf numFmtId="0" fontId="16" fillId="0" borderId="10" xfId="0" applyFont="1" applyBorder="1" applyAlignment="1">
      <alignment wrapText="1"/>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vertical="center"/>
    </xf>
    <xf numFmtId="43" fontId="3" fillId="0" borderId="0" xfId="4" applyNumberFormat="1" applyFont="1" applyFill="1" applyAlignment="1" applyProtection="1">
      <alignment horizontal="center" vertical="center"/>
    </xf>
    <xf numFmtId="43" fontId="2" fillId="0" borderId="0" xfId="4" applyNumberFormat="1" applyFont="1" applyAlignment="1" applyProtection="1">
      <alignment horizontal="center" vertical="center"/>
    </xf>
    <xf numFmtId="0" fontId="2" fillId="0" borderId="0" xfId="0" applyFont="1" applyBorder="1" applyAlignment="1" applyProtection="1">
      <alignment horizontal="center" vertical="center"/>
    </xf>
    <xf numFmtId="0" fontId="21"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3" fillId="3" borderId="4" xfId="0" applyFont="1" applyFill="1" applyBorder="1" applyAlignment="1" applyProtection="1">
      <alignment horizontal="center" vertical="center"/>
    </xf>
    <xf numFmtId="43" fontId="21" fillId="0" borderId="0" xfId="4" applyNumberFormat="1" applyFont="1" applyFill="1" applyAlignment="1" applyProtection="1">
      <alignment horizontal="center" vertical="center"/>
    </xf>
    <xf numFmtId="2" fontId="3" fillId="0" borderId="0" xfId="0" applyNumberFormat="1" applyFont="1" applyFill="1" applyBorder="1" applyAlignment="1" applyProtection="1">
      <alignment horizontal="center" vertical="center"/>
      <protection hidden="1"/>
    </xf>
    <xf numFmtId="43" fontId="8" fillId="2" borderId="13" xfId="4" quotePrefix="1"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3" fillId="3" borderId="0" xfId="0" applyFont="1" applyFill="1" applyAlignment="1">
      <alignment horizontal="center"/>
    </xf>
    <xf numFmtId="2" fontId="3" fillId="6" borderId="14" xfId="0" applyNumberFormat="1" applyFont="1" applyFill="1" applyBorder="1" applyAlignment="1" applyProtection="1">
      <alignment horizontal="center" vertical="center"/>
      <protection hidden="1"/>
    </xf>
    <xf numFmtId="2" fontId="3" fillId="6" borderId="13" xfId="0" applyNumberFormat="1" applyFont="1" applyFill="1" applyBorder="1" applyAlignment="1" applyProtection="1">
      <alignment horizontal="center" vertical="center"/>
      <protection hidden="1"/>
    </xf>
    <xf numFmtId="0" fontId="1" fillId="7" borderId="5" xfId="0" applyFont="1" applyFill="1" applyBorder="1" applyAlignment="1" applyProtection="1">
      <alignment horizontal="center" vertical="center"/>
    </xf>
    <xf numFmtId="0" fontId="1" fillId="7" borderId="12"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2" fontId="3" fillId="6" borderId="3" xfId="0" applyNumberFormat="1" applyFont="1" applyFill="1" applyBorder="1" applyAlignment="1" applyProtection="1">
      <alignment horizontal="center" vertical="center"/>
      <protection hidden="1"/>
    </xf>
    <xf numFmtId="2" fontId="3" fillId="6" borderId="4" xfId="0" applyNumberFormat="1" applyFont="1" applyFill="1" applyBorder="1" applyAlignment="1" applyProtection="1">
      <alignment horizontal="center" vertical="center"/>
      <protection hidden="1"/>
    </xf>
    <xf numFmtId="164" fontId="2" fillId="0" borderId="0" xfId="0" applyNumberFormat="1" applyFont="1" applyAlignment="1" applyProtection="1">
      <alignment horizontal="center" vertical="center"/>
    </xf>
    <xf numFmtId="0" fontId="22" fillId="0" borderId="8" xfId="3" applyFont="1" applyBorder="1"/>
  </cellXfs>
  <cellStyles count="7">
    <cellStyle name="Komma" xfId="4" builtinId="3"/>
    <cellStyle name="Komma 2" xfId="6" xr:uid="{DF462044-AA30-4741-B48D-A44A2572142C}"/>
    <cellStyle name="Link" xfId="3" builtinId="8"/>
    <cellStyle name="Prozent" xfId="2" builtinId="5"/>
    <cellStyle name="Stand. 2" xfId="5" xr:uid="{00000000-0005-0000-0000-000004000000}"/>
    <cellStyle name="Standard" xfId="0" builtinId="0"/>
    <cellStyle name="Standard 2" xfId="1" xr:uid="{00000000-0005-0000-0000-000006000000}"/>
  </cellStyles>
  <dxfs count="0"/>
  <tableStyles count="0" defaultTableStyle="TableStyleMedium2" defaultPivotStyle="PivotStyleLight16"/>
  <colors>
    <mruColors>
      <color rgb="FFFF99FF"/>
      <color rgb="FFFFCCFF"/>
      <color rgb="FFCC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aplony.de/" TargetMode="External"/><Relationship Id="rId1" Type="http://schemas.openxmlformats.org/officeDocument/2006/relationships/hyperlink" Target="mailto:ingrid@kaplony.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45"/>
  <sheetViews>
    <sheetView showGridLines="0" tabSelected="1" zoomScale="70" zoomScaleNormal="70" workbookViewId="0">
      <selection activeCell="F26" sqref="F26"/>
    </sheetView>
  </sheetViews>
  <sheetFormatPr baseColWidth="10" defaultRowHeight="15" x14ac:dyDescent="0.25"/>
  <cols>
    <col min="1" max="1" width="11.5546875" style="59"/>
    <col min="2" max="2" width="102.109375" style="59" customWidth="1"/>
    <col min="3" max="5" width="11.5546875" style="59"/>
    <col min="6" max="6" width="102.21875" style="59" customWidth="1"/>
    <col min="7" max="16384" width="11.5546875" style="59"/>
  </cols>
  <sheetData>
    <row r="1" spans="1:6" x14ac:dyDescent="0.25">
      <c r="A1" s="57" t="s">
        <v>23</v>
      </c>
      <c r="B1" s="57"/>
      <c r="C1" s="57"/>
      <c r="D1" s="57"/>
      <c r="E1" s="58"/>
      <c r="F1" s="58"/>
    </row>
    <row r="3" spans="1:6" ht="15.6" x14ac:dyDescent="0.3">
      <c r="A3" s="60" t="s">
        <v>24</v>
      </c>
    </row>
    <row r="4" spans="1:6" x14ac:dyDescent="0.25">
      <c r="F4" s="61"/>
    </row>
    <row r="5" spans="1:6" ht="60" x14ac:dyDescent="0.25">
      <c r="B5" s="62" t="s">
        <v>92</v>
      </c>
      <c r="F5" s="63" t="s">
        <v>88</v>
      </c>
    </row>
    <row r="6" spans="1:6" x14ac:dyDescent="0.25">
      <c r="B6" s="62"/>
      <c r="F6" s="82"/>
    </row>
    <row r="7" spans="1:6" x14ac:dyDescent="0.25">
      <c r="B7" s="62"/>
      <c r="F7" s="64" t="s">
        <v>38</v>
      </c>
    </row>
    <row r="8" spans="1:6" x14ac:dyDescent="0.25">
      <c r="B8" s="65"/>
      <c r="F8" s="66" t="s">
        <v>64</v>
      </c>
    </row>
    <row r="9" spans="1:6" ht="15.6" x14ac:dyDescent="0.3">
      <c r="A9" s="60" t="s">
        <v>25</v>
      </c>
      <c r="F9" s="82"/>
    </row>
    <row r="10" spans="1:6" x14ac:dyDescent="0.25">
      <c r="F10" s="67" t="s">
        <v>40</v>
      </c>
    </row>
    <row r="11" spans="1:6" x14ac:dyDescent="0.25">
      <c r="A11" s="68" t="s">
        <v>26</v>
      </c>
      <c r="B11" s="69" t="s">
        <v>78</v>
      </c>
      <c r="F11" s="70" t="s">
        <v>33</v>
      </c>
    </row>
    <row r="12" spans="1:6" x14ac:dyDescent="0.25">
      <c r="A12" s="68" t="s">
        <v>26</v>
      </c>
      <c r="B12" s="71" t="s">
        <v>36</v>
      </c>
      <c r="F12" s="82"/>
    </row>
    <row r="13" spans="1:6" x14ac:dyDescent="0.25">
      <c r="A13" s="68" t="s">
        <v>26</v>
      </c>
      <c r="B13" s="71" t="s">
        <v>34</v>
      </c>
      <c r="F13" s="67" t="s">
        <v>89</v>
      </c>
    </row>
    <row r="14" spans="1:6" x14ac:dyDescent="0.25">
      <c r="A14" s="68" t="s">
        <v>26</v>
      </c>
      <c r="B14" s="71" t="s">
        <v>35</v>
      </c>
      <c r="F14" s="116" t="s">
        <v>90</v>
      </c>
    </row>
    <row r="15" spans="1:6" x14ac:dyDescent="0.25">
      <c r="A15" s="68" t="s">
        <v>26</v>
      </c>
      <c r="F15" s="116" t="s">
        <v>91</v>
      </c>
    </row>
    <row r="16" spans="1:6" x14ac:dyDescent="0.25">
      <c r="B16" s="69" t="s">
        <v>70</v>
      </c>
      <c r="F16" s="72"/>
    </row>
    <row r="17" spans="1:6" x14ac:dyDescent="0.25">
      <c r="A17" s="68" t="s">
        <v>26</v>
      </c>
      <c r="B17" s="71" t="s">
        <v>37</v>
      </c>
    </row>
    <row r="18" spans="1:6" x14ac:dyDescent="0.25">
      <c r="A18" s="68" t="s">
        <v>26</v>
      </c>
      <c r="B18" s="71" t="s">
        <v>67</v>
      </c>
    </row>
    <row r="19" spans="1:6" x14ac:dyDescent="0.25">
      <c r="A19" s="68" t="s">
        <v>26</v>
      </c>
      <c r="B19" s="71" t="s">
        <v>79</v>
      </c>
    </row>
    <row r="20" spans="1:6" x14ac:dyDescent="0.25">
      <c r="A20" s="68" t="s">
        <v>26</v>
      </c>
      <c r="B20" s="71" t="s">
        <v>68</v>
      </c>
    </row>
    <row r="22" spans="1:6" ht="15.6" x14ac:dyDescent="0.3">
      <c r="A22" s="60" t="s">
        <v>27</v>
      </c>
      <c r="B22" s="73"/>
    </row>
    <row r="24" spans="1:6" x14ac:dyDescent="0.25">
      <c r="A24" s="68" t="s">
        <v>26</v>
      </c>
      <c r="B24" s="59" t="s">
        <v>66</v>
      </c>
    </row>
    <row r="25" spans="1:6" x14ac:dyDescent="0.25">
      <c r="A25" s="74"/>
      <c r="B25" s="74"/>
      <c r="C25" s="74"/>
      <c r="D25" s="74"/>
      <c r="E25" s="74"/>
      <c r="F25" s="74"/>
    </row>
    <row r="27" spans="1:6" ht="15.6" x14ac:dyDescent="0.3">
      <c r="A27" s="60" t="s">
        <v>28</v>
      </c>
    </row>
    <row r="30" spans="1:6" x14ac:dyDescent="0.25">
      <c r="B30" s="75" t="s">
        <v>30</v>
      </c>
    </row>
    <row r="32" spans="1:6" x14ac:dyDescent="0.25">
      <c r="B32" s="76" t="s">
        <v>29</v>
      </c>
    </row>
    <row r="33" spans="1:6" x14ac:dyDescent="0.25">
      <c r="B33" s="77"/>
    </row>
    <row r="34" spans="1:6" x14ac:dyDescent="0.25">
      <c r="B34" s="78" t="s">
        <v>65</v>
      </c>
    </row>
    <row r="35" spans="1:6" x14ac:dyDescent="0.25">
      <c r="B35" s="77"/>
    </row>
    <row r="36" spans="1:6" x14ac:dyDescent="0.25">
      <c r="B36" s="79" t="s">
        <v>82</v>
      </c>
    </row>
    <row r="37" spans="1:6" x14ac:dyDescent="0.25">
      <c r="B37" s="77"/>
    </row>
    <row r="38" spans="1:6" x14ac:dyDescent="0.25">
      <c r="B38" s="80" t="s">
        <v>31</v>
      </c>
    </row>
    <row r="39" spans="1:6" x14ac:dyDescent="0.25">
      <c r="A39" s="74"/>
      <c r="B39" s="74"/>
      <c r="C39" s="74"/>
      <c r="D39" s="74"/>
      <c r="E39" s="74"/>
      <c r="F39" s="74"/>
    </row>
    <row r="41" spans="1:6" ht="15.6" x14ac:dyDescent="0.3">
      <c r="A41" s="60" t="s">
        <v>32</v>
      </c>
    </row>
    <row r="43" spans="1:6" ht="60" x14ac:dyDescent="0.3">
      <c r="A43" s="60"/>
      <c r="B43" s="62" t="s">
        <v>39</v>
      </c>
    </row>
    <row r="44" spans="1:6" x14ac:dyDescent="0.25">
      <c r="B44" s="65"/>
      <c r="F44" s="81"/>
    </row>
    <row r="45" spans="1:6" x14ac:dyDescent="0.25">
      <c r="A45" s="58"/>
      <c r="B45" s="58"/>
      <c r="C45" s="58"/>
      <c r="D45" s="58"/>
      <c r="E45" s="58"/>
      <c r="F45" s="58"/>
    </row>
  </sheetData>
  <sheetProtection formatCells="0" formatColumns="0" formatRows="0" insertColumns="0" insertRows="0" insertHyperlinks="0" deleteColumns="0" deleteRows="0" sort="0" autoFilter="0" pivotTables="0"/>
  <hyperlinks>
    <hyperlink ref="F8" r:id="rId1" display="ingrid@kaplony.de" xr:uid="{00000000-0004-0000-0000-000000000000}"/>
    <hyperlink ref="F11" r:id="rId2" xr:uid="{00000000-0004-0000-0000-000001000000}"/>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E666-ACAB-46AA-B9CF-269237CC4EDE}">
  <dimension ref="B1:D58"/>
  <sheetViews>
    <sheetView showGridLines="0" zoomScale="70" zoomScaleNormal="70" workbookViewId="0">
      <selection activeCell="D13" sqref="D12:D13"/>
    </sheetView>
  </sheetViews>
  <sheetFormatPr baseColWidth="10" defaultRowHeight="15" x14ac:dyDescent="0.25"/>
  <cols>
    <col min="1" max="1" width="5.77734375" style="59" customWidth="1"/>
    <col min="2" max="2" width="91.44140625" style="59" bestFit="1" customWidth="1"/>
    <col min="3" max="3" width="11.5546875" style="59"/>
    <col min="4" max="4" width="13.44140625" style="59" bestFit="1" customWidth="1"/>
    <col min="5" max="16384" width="11.5546875" style="59"/>
  </cols>
  <sheetData>
    <row r="1" spans="2:4" ht="30" x14ac:dyDescent="0.25">
      <c r="B1" s="16" t="s">
        <v>72</v>
      </c>
      <c r="C1" s="52"/>
      <c r="D1" s="53"/>
    </row>
    <row r="2" spans="2:4" ht="22.5" customHeight="1" x14ac:dyDescent="0.25"/>
    <row r="3" spans="2:4" ht="22.5" customHeight="1" x14ac:dyDescent="0.25"/>
    <row r="4" spans="2:4" ht="22.5" customHeight="1" x14ac:dyDescent="0.25">
      <c r="B4" s="100" t="s">
        <v>7</v>
      </c>
      <c r="C4" s="101"/>
      <c r="D4" s="102"/>
    </row>
    <row r="5" spans="2:4" ht="22.5" customHeight="1" x14ac:dyDescent="0.25">
      <c r="B5" s="9" t="s">
        <v>59</v>
      </c>
      <c r="C5" s="14"/>
      <c r="D5" s="4">
        <v>219</v>
      </c>
    </row>
    <row r="6" spans="2:4" ht="22.5" customHeight="1" x14ac:dyDescent="0.25">
      <c r="B6" s="9" t="s">
        <v>2</v>
      </c>
      <c r="C6" s="14"/>
      <c r="D6" s="4"/>
    </row>
    <row r="7" spans="2:4" ht="22.5" customHeight="1" x14ac:dyDescent="0.25">
      <c r="B7" s="9" t="s">
        <v>3</v>
      </c>
      <c r="C7" s="14"/>
      <c r="D7" s="4"/>
    </row>
    <row r="8" spans="2:4" ht="22.5" customHeight="1" x14ac:dyDescent="0.25">
      <c r="B8" s="9" t="s">
        <v>4</v>
      </c>
      <c r="C8" s="14"/>
      <c r="D8" s="4"/>
    </row>
    <row r="9" spans="2:4" ht="22.5" customHeight="1" x14ac:dyDescent="0.25">
      <c r="B9" s="9" t="s">
        <v>5</v>
      </c>
      <c r="C9" s="14"/>
      <c r="D9" s="4"/>
    </row>
    <row r="10" spans="2:4" ht="22.5" customHeight="1" x14ac:dyDescent="0.25">
      <c r="B10" s="9" t="s">
        <v>6</v>
      </c>
      <c r="C10" s="14"/>
      <c r="D10" s="4"/>
    </row>
    <row r="11" spans="2:4" ht="22.5" customHeight="1" x14ac:dyDescent="0.25">
      <c r="B11" s="9" t="s">
        <v>41</v>
      </c>
      <c r="C11" s="19"/>
      <c r="D11" s="4"/>
    </row>
    <row r="12" spans="2:4" ht="22.5" customHeight="1" x14ac:dyDescent="0.25">
      <c r="B12" s="12" t="s">
        <v>1</v>
      </c>
      <c r="C12" s="18"/>
      <c r="D12" s="2">
        <f>SUM(D5:D11)</f>
        <v>219</v>
      </c>
    </row>
    <row r="13" spans="2:4" ht="22.5" customHeight="1" x14ac:dyDescent="0.25">
      <c r="B13" s="13"/>
      <c r="C13" s="13"/>
      <c r="D13" s="5"/>
    </row>
    <row r="14" spans="2:4" ht="22.5" customHeight="1" x14ac:dyDescent="0.25"/>
    <row r="15" spans="2:4" ht="22.5" customHeight="1" x14ac:dyDescent="0.25">
      <c r="B15" s="54" t="s">
        <v>0</v>
      </c>
      <c r="C15" s="55"/>
      <c r="D15" s="56"/>
    </row>
    <row r="16" spans="2:4" ht="22.5" customHeight="1" x14ac:dyDescent="0.25">
      <c r="B16" s="8" t="s">
        <v>42</v>
      </c>
      <c r="C16" s="14"/>
      <c r="D16" s="42">
        <v>1000</v>
      </c>
    </row>
    <row r="17" spans="2:4" ht="22.5" customHeight="1" x14ac:dyDescent="0.25">
      <c r="B17" s="9" t="s">
        <v>50</v>
      </c>
      <c r="C17" s="14"/>
      <c r="D17" s="4">
        <v>200</v>
      </c>
    </row>
    <row r="18" spans="2:4" ht="22.5" customHeight="1" x14ac:dyDescent="0.25">
      <c r="B18" s="9" t="s">
        <v>98</v>
      </c>
      <c r="C18" s="14"/>
      <c r="D18" s="4">
        <v>800</v>
      </c>
    </row>
    <row r="19" spans="2:4" ht="22.5" customHeight="1" x14ac:dyDescent="0.25">
      <c r="B19" s="9" t="s">
        <v>44</v>
      </c>
      <c r="C19" s="14"/>
      <c r="D19" s="4">
        <v>100</v>
      </c>
    </row>
    <row r="20" spans="2:4" ht="22.5" customHeight="1" x14ac:dyDescent="0.25">
      <c r="B20" s="9" t="s">
        <v>46</v>
      </c>
      <c r="C20" s="14"/>
      <c r="D20" s="43">
        <v>150</v>
      </c>
    </row>
    <row r="21" spans="2:4" ht="22.5" customHeight="1" x14ac:dyDescent="0.25">
      <c r="B21" s="9" t="s">
        <v>45</v>
      </c>
      <c r="C21" s="14"/>
      <c r="D21" s="4">
        <v>0</v>
      </c>
    </row>
    <row r="22" spans="2:4" ht="22.5" customHeight="1" x14ac:dyDescent="0.25">
      <c r="B22" s="9" t="s">
        <v>86</v>
      </c>
      <c r="C22" s="14"/>
      <c r="D22" s="43">
        <v>0</v>
      </c>
    </row>
    <row r="23" spans="2:4" ht="22.5" customHeight="1" x14ac:dyDescent="0.25">
      <c r="B23" s="9" t="s">
        <v>99</v>
      </c>
      <c r="C23" s="14"/>
      <c r="D23" s="4">
        <v>100</v>
      </c>
    </row>
    <row r="24" spans="2:4" ht="22.5" customHeight="1" x14ac:dyDescent="0.25">
      <c r="B24" s="9" t="s">
        <v>47</v>
      </c>
      <c r="C24" s="14"/>
      <c r="D24" s="4">
        <v>0</v>
      </c>
    </row>
    <row r="25" spans="2:4" ht="22.5" customHeight="1" x14ac:dyDescent="0.25">
      <c r="B25" s="9" t="s">
        <v>48</v>
      </c>
      <c r="C25" s="14"/>
      <c r="D25" s="4">
        <v>0</v>
      </c>
    </row>
    <row r="26" spans="2:4" ht="22.5" customHeight="1" x14ac:dyDescent="0.25">
      <c r="B26" s="9" t="s">
        <v>49</v>
      </c>
      <c r="C26" s="14"/>
      <c r="D26" s="43">
        <v>0</v>
      </c>
    </row>
    <row r="27" spans="2:4" ht="22.5" customHeight="1" x14ac:dyDescent="0.25">
      <c r="B27" s="9" t="s">
        <v>51</v>
      </c>
      <c r="C27" s="14"/>
      <c r="D27" s="43">
        <v>100</v>
      </c>
    </row>
    <row r="28" spans="2:4" ht="22.5" customHeight="1" x14ac:dyDescent="0.25">
      <c r="B28" s="9" t="s">
        <v>43</v>
      </c>
      <c r="C28" s="14"/>
      <c r="D28" s="43">
        <v>100</v>
      </c>
    </row>
    <row r="29" spans="2:4" ht="22.5" customHeight="1" x14ac:dyDescent="0.25">
      <c r="B29" s="9" t="s">
        <v>100</v>
      </c>
      <c r="C29" s="14"/>
      <c r="D29" s="4">
        <v>150</v>
      </c>
    </row>
    <row r="30" spans="2:4" ht="22.5" customHeight="1" x14ac:dyDescent="0.25">
      <c r="B30" s="9" t="s">
        <v>20</v>
      </c>
      <c r="C30" s="14"/>
      <c r="D30" s="4">
        <v>100</v>
      </c>
    </row>
    <row r="31" spans="2:4" ht="22.5" customHeight="1" x14ac:dyDescent="0.25">
      <c r="B31" s="9" t="s">
        <v>52</v>
      </c>
      <c r="C31" s="14"/>
      <c r="D31" s="4">
        <v>50</v>
      </c>
    </row>
    <row r="32" spans="2:4" ht="22.5" customHeight="1" x14ac:dyDescent="0.25">
      <c r="B32" s="10" t="s">
        <v>22</v>
      </c>
      <c r="C32" s="14"/>
      <c r="D32" s="4">
        <v>50</v>
      </c>
    </row>
    <row r="33" spans="2:4" ht="22.5" customHeight="1" x14ac:dyDescent="0.25">
      <c r="B33" s="9" t="s">
        <v>101</v>
      </c>
      <c r="C33" s="20"/>
      <c r="D33" s="43">
        <v>0</v>
      </c>
    </row>
    <row r="34" spans="2:4" ht="22.5" customHeight="1" x14ac:dyDescent="0.25">
      <c r="B34" s="12" t="s">
        <v>1</v>
      </c>
      <c r="C34" s="18"/>
      <c r="D34" s="2">
        <f>SUM(D16:D33)</f>
        <v>2900</v>
      </c>
    </row>
    <row r="35" spans="2:4" ht="22.5" customHeight="1" x14ac:dyDescent="0.25">
      <c r="B35" s="13"/>
      <c r="C35" s="13"/>
      <c r="D35" s="5"/>
    </row>
    <row r="36" spans="2:4" ht="22.5" customHeight="1" x14ac:dyDescent="0.25"/>
    <row r="37" spans="2:4" ht="22.5" customHeight="1" x14ac:dyDescent="0.25">
      <c r="B37" s="100" t="s">
        <v>16</v>
      </c>
      <c r="C37" s="101"/>
      <c r="D37" s="102"/>
    </row>
    <row r="38" spans="2:4" ht="30" customHeight="1" x14ac:dyDescent="0.25">
      <c r="B38" s="103" t="s">
        <v>21</v>
      </c>
      <c r="C38" s="104"/>
      <c r="D38" s="105"/>
    </row>
    <row r="39" spans="2:4" x14ac:dyDescent="0.25">
      <c r="B39" s="83" t="s">
        <v>8</v>
      </c>
      <c r="C39" s="84"/>
      <c r="D39" s="44">
        <v>1000</v>
      </c>
    </row>
    <row r="40" spans="2:4" ht="22.5" customHeight="1" x14ac:dyDescent="0.25">
      <c r="B40" s="83" t="s">
        <v>69</v>
      </c>
      <c r="C40" s="84"/>
      <c r="D40" s="45">
        <v>600</v>
      </c>
    </row>
    <row r="41" spans="2:4" ht="22.5" customHeight="1" x14ac:dyDescent="0.25">
      <c r="B41" s="83" t="s">
        <v>9</v>
      </c>
      <c r="C41" s="84"/>
      <c r="D41" s="45">
        <v>500</v>
      </c>
    </row>
    <row r="42" spans="2:4" ht="22.5" customHeight="1" x14ac:dyDescent="0.25">
      <c r="B42" s="83" t="s">
        <v>97</v>
      </c>
      <c r="C42" s="84"/>
      <c r="D42" s="45">
        <v>50</v>
      </c>
    </row>
    <row r="43" spans="2:4" ht="22.5" customHeight="1" x14ac:dyDescent="0.25">
      <c r="B43" s="85" t="s">
        <v>10</v>
      </c>
      <c r="C43" s="86"/>
      <c r="D43" s="45">
        <v>0</v>
      </c>
    </row>
    <row r="44" spans="2:4" ht="22.2" customHeight="1" x14ac:dyDescent="0.25">
      <c r="B44" s="85" t="s">
        <v>11</v>
      </c>
      <c r="C44" s="86"/>
      <c r="D44" s="45"/>
    </row>
    <row r="45" spans="2:4" ht="22.5" customHeight="1" x14ac:dyDescent="0.25">
      <c r="B45" s="83" t="s">
        <v>12</v>
      </c>
      <c r="C45" s="84"/>
      <c r="D45" s="45">
        <v>200</v>
      </c>
    </row>
    <row r="46" spans="2:4" ht="22.5" customHeight="1" x14ac:dyDescent="0.25">
      <c r="B46" s="85" t="s">
        <v>13</v>
      </c>
      <c r="C46" s="86"/>
      <c r="D46" s="45"/>
    </row>
    <row r="47" spans="2:4" ht="22.5" customHeight="1" x14ac:dyDescent="0.25">
      <c r="B47" s="85" t="s">
        <v>58</v>
      </c>
      <c r="C47" s="86"/>
      <c r="D47" s="45"/>
    </row>
    <row r="48" spans="2:4" ht="22.5" customHeight="1" x14ac:dyDescent="0.25">
      <c r="B48" s="83" t="s">
        <v>14</v>
      </c>
      <c r="C48" s="84"/>
      <c r="D48" s="45"/>
    </row>
    <row r="49" spans="2:4" ht="22.5" customHeight="1" x14ac:dyDescent="0.25">
      <c r="B49" s="83" t="s">
        <v>15</v>
      </c>
      <c r="C49" s="84"/>
      <c r="D49" s="45"/>
    </row>
    <row r="50" spans="2:4" ht="22.5" customHeight="1" x14ac:dyDescent="0.25">
      <c r="B50" s="83" t="s">
        <v>96</v>
      </c>
      <c r="C50" s="84"/>
      <c r="D50" s="45"/>
    </row>
    <row r="51" spans="2:4" ht="22.5" customHeight="1" x14ac:dyDescent="0.25">
      <c r="B51" s="83" t="s">
        <v>95</v>
      </c>
      <c r="C51" s="84"/>
      <c r="D51" s="45">
        <v>200</v>
      </c>
    </row>
    <row r="52" spans="2:4" ht="22.5" customHeight="1" x14ac:dyDescent="0.25">
      <c r="B52" s="83" t="s">
        <v>94</v>
      </c>
      <c r="C52" s="84"/>
      <c r="D52" s="45"/>
    </row>
    <row r="53" spans="2:4" ht="22.5" customHeight="1" x14ac:dyDescent="0.25">
      <c r="B53" s="83" t="s">
        <v>93</v>
      </c>
      <c r="C53" s="84"/>
      <c r="D53" s="45"/>
    </row>
    <row r="54" spans="2:4" ht="22.5" customHeight="1" x14ac:dyDescent="0.25">
      <c r="B54" s="83" t="s">
        <v>17</v>
      </c>
      <c r="C54" s="84"/>
      <c r="D54" s="45"/>
    </row>
    <row r="55" spans="2:4" ht="22.5" customHeight="1" x14ac:dyDescent="0.25">
      <c r="B55" s="83" t="s">
        <v>18</v>
      </c>
      <c r="C55" s="87"/>
      <c r="D55" s="45"/>
    </row>
    <row r="56" spans="2:4" ht="22.5" customHeight="1" x14ac:dyDescent="0.25">
      <c r="B56" s="11" t="s">
        <v>1</v>
      </c>
      <c r="C56" s="21"/>
      <c r="D56" s="3">
        <f>SUM(D39:D55)</f>
        <v>2550</v>
      </c>
    </row>
    <row r="57" spans="2:4" ht="22.5" customHeight="1" x14ac:dyDescent="0.25">
      <c r="B57" s="49"/>
      <c r="C57" s="49"/>
      <c r="D57" s="6"/>
    </row>
    <row r="58" spans="2:4" ht="22.5" customHeight="1" x14ac:dyDescent="0.25"/>
  </sheetData>
  <sheetProtection formatCells="0" formatColumns="0" formatRows="0" insertColumns="0" insertRows="0" insertHyperlinks="0" deleteColumns="0" deleteRows="0" sort="0" autoFilter="0" pivotTables="0"/>
  <mergeCells count="3">
    <mergeCell ref="B4:D4"/>
    <mergeCell ref="B37:D37"/>
    <mergeCell ref="B38:D3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AA7A-BD5A-49B1-A919-866D050270D6}">
  <dimension ref="B2:D35"/>
  <sheetViews>
    <sheetView workbookViewId="0">
      <selection activeCell="J14" sqref="J14"/>
    </sheetView>
  </sheetViews>
  <sheetFormatPr baseColWidth="10" defaultRowHeight="14.4" x14ac:dyDescent="0.3"/>
  <cols>
    <col min="1" max="1" width="11.5546875" style="7"/>
    <col min="2" max="2" width="28.33203125" style="7" bestFit="1" customWidth="1"/>
    <col min="3" max="3" width="10.5546875" style="7" bestFit="1" customWidth="1"/>
    <col min="4" max="4" width="12.109375" style="7" bestFit="1" customWidth="1"/>
    <col min="5" max="16384" width="11.5546875" style="7"/>
  </cols>
  <sheetData>
    <row r="2" spans="2:4" x14ac:dyDescent="0.3">
      <c r="B2" s="106" t="s">
        <v>73</v>
      </c>
      <c r="C2" s="106"/>
    </row>
    <row r="4" spans="2:4" s="29" customFormat="1" x14ac:dyDescent="0.3">
      <c r="B4" s="24"/>
      <c r="C4" s="25" t="s">
        <v>60</v>
      </c>
    </row>
    <row r="5" spans="2:4" s="29" customFormat="1" x14ac:dyDescent="0.3">
      <c r="B5" s="24"/>
      <c r="C5" s="26"/>
    </row>
    <row r="6" spans="2:4" s="29" customFormat="1" x14ac:dyDescent="0.3">
      <c r="B6" s="27" t="s">
        <v>61</v>
      </c>
      <c r="C6" s="32">
        <v>219</v>
      </c>
      <c r="D6" s="30"/>
    </row>
    <row r="7" spans="2:4" s="29" customFormat="1" x14ac:dyDescent="0.3">
      <c r="B7" s="27" t="s">
        <v>62</v>
      </c>
      <c r="C7" s="32">
        <v>225</v>
      </c>
      <c r="D7" s="30"/>
    </row>
    <row r="8" spans="2:4" s="29" customFormat="1" x14ac:dyDescent="0.3">
      <c r="B8" s="27" t="s">
        <v>63</v>
      </c>
      <c r="C8" s="32">
        <v>250</v>
      </c>
      <c r="D8" s="30"/>
    </row>
    <row r="9" spans="2:4" s="29" customFormat="1" x14ac:dyDescent="0.3">
      <c r="B9" s="23"/>
      <c r="C9" s="23"/>
      <c r="D9" s="30"/>
    </row>
    <row r="10" spans="2:4" s="29" customFormat="1" x14ac:dyDescent="0.3">
      <c r="B10" s="23">
        <v>0</v>
      </c>
      <c r="C10" s="23">
        <v>0</v>
      </c>
      <c r="D10" s="31"/>
    </row>
    <row r="11" spans="2:4" s="29" customFormat="1" x14ac:dyDescent="0.3">
      <c r="B11" s="23">
        <v>1</v>
      </c>
      <c r="C11" s="23">
        <f>C6</f>
        <v>219</v>
      </c>
    </row>
    <row r="12" spans="2:4" s="29" customFormat="1" x14ac:dyDescent="0.3">
      <c r="B12" s="23">
        <v>2</v>
      </c>
      <c r="C12" s="23">
        <f>+C11*2</f>
        <v>438</v>
      </c>
      <c r="D12" s="30"/>
    </row>
    <row r="13" spans="2:4" s="29" customFormat="1" x14ac:dyDescent="0.3">
      <c r="B13" s="23">
        <v>3</v>
      </c>
      <c r="C13" s="23">
        <f>+C12+C7</f>
        <v>663</v>
      </c>
      <c r="D13" s="30"/>
    </row>
    <row r="14" spans="2:4" x14ac:dyDescent="0.3">
      <c r="B14" s="23">
        <v>4</v>
      </c>
      <c r="C14" s="23">
        <f>+C13+C8</f>
        <v>913</v>
      </c>
    </row>
    <row r="15" spans="2:4" x14ac:dyDescent="0.3">
      <c r="B15" s="23">
        <v>5</v>
      </c>
      <c r="C15" s="28">
        <f>+C14+C8</f>
        <v>1163</v>
      </c>
    </row>
    <row r="16" spans="2:4" x14ac:dyDescent="0.3">
      <c r="B16" s="27">
        <v>6</v>
      </c>
      <c r="C16" s="28">
        <f>+C15+C8</f>
        <v>1413</v>
      </c>
    </row>
    <row r="19" s="23" customFormat="1" x14ac:dyDescent="0.3"/>
    <row r="20" s="23" customFormat="1" x14ac:dyDescent="0.3"/>
    <row r="21" s="23" customFormat="1" x14ac:dyDescent="0.3"/>
    <row r="22" s="23" customFormat="1" x14ac:dyDescent="0.3"/>
    <row r="23" s="23" customFormat="1" x14ac:dyDescent="0.3"/>
    <row r="24" s="23" customFormat="1" x14ac:dyDescent="0.3"/>
    <row r="25" s="23" customFormat="1" x14ac:dyDescent="0.3"/>
    <row r="26" s="23" customFormat="1" x14ac:dyDescent="0.3"/>
    <row r="27" s="23" customFormat="1" x14ac:dyDescent="0.3"/>
    <row r="28" s="23" customFormat="1" x14ac:dyDescent="0.3"/>
    <row r="29" s="23" customFormat="1" x14ac:dyDescent="0.3"/>
    <row r="30" s="23" customFormat="1" x14ac:dyDescent="0.3"/>
    <row r="31" s="23" customFormat="1" x14ac:dyDescent="0.3"/>
    <row r="32" s="23" customFormat="1" x14ac:dyDescent="0.3"/>
    <row r="33" s="23" customFormat="1" x14ac:dyDescent="0.3"/>
    <row r="34" s="23" customFormat="1" x14ac:dyDescent="0.3"/>
    <row r="35" s="23" customFormat="1" x14ac:dyDescent="0.3"/>
  </sheetData>
  <sheetProtection algorithmName="SHA-512" hashValue="YS9me8C9KUGv3DEM+bGB6Ukczw132SofYckcsGPzPQSoll5VV9MXpy+KK1uVw9rBzQDuSsEejigpWTQeZWufpw==" saltValue="k8C5y06bQkIGSqTUH4HEHw==" spinCount="100000" sheet="1" formatCells="0" formatColumns="0" formatRows="0" insertColumns="0" insertRows="0" insertHyperlinks="0" deleteColumns="0" deleteRows="0" sort="0" autoFilter="0" pivotTables="0"/>
  <mergeCells count="1">
    <mergeCell ref="B2:C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B1:D37"/>
  <sheetViews>
    <sheetView showGridLines="0" zoomScale="55" zoomScaleNormal="55" workbookViewId="0">
      <selection activeCell="B26" sqref="B26:C26"/>
    </sheetView>
  </sheetViews>
  <sheetFormatPr baseColWidth="10" defaultColWidth="11.44140625" defaultRowHeight="15" x14ac:dyDescent="0.3"/>
  <cols>
    <col min="1" max="1" width="5.77734375" style="88" customWidth="1"/>
    <col min="2" max="2" width="138.88671875" style="88" bestFit="1" customWidth="1"/>
    <col min="3" max="3" width="21.109375" style="92" customWidth="1"/>
    <col min="4" max="16384" width="11.44140625" style="88"/>
  </cols>
  <sheetData>
    <row r="1" spans="2:4" ht="30" x14ac:dyDescent="0.3">
      <c r="B1" s="16" t="s">
        <v>83</v>
      </c>
      <c r="C1" s="53"/>
    </row>
    <row r="2" spans="2:4" s="89" customFormat="1" ht="22.5" customHeight="1" x14ac:dyDescent="0.3">
      <c r="B2" s="90"/>
      <c r="C2" s="91"/>
    </row>
    <row r="3" spans="2:4" ht="22.5" customHeight="1" x14ac:dyDescent="0.3"/>
    <row r="4" spans="2:4" ht="22.5" customHeight="1" x14ac:dyDescent="0.3">
      <c r="B4" s="100" t="s">
        <v>57</v>
      </c>
      <c r="C4" s="102"/>
    </row>
    <row r="5" spans="2:4" ht="22.5" customHeight="1" x14ac:dyDescent="0.3">
      <c r="B5" s="22" t="s">
        <v>75</v>
      </c>
      <c r="C5" s="46">
        <v>5000</v>
      </c>
    </row>
    <row r="6" spans="2:4" ht="22.5" customHeight="1" x14ac:dyDescent="0.3">
      <c r="B6" s="93"/>
      <c r="C6" s="93"/>
      <c r="D6" s="93"/>
    </row>
    <row r="7" spans="2:4" ht="22.5" customHeight="1" x14ac:dyDescent="0.3">
      <c r="B7" s="93"/>
      <c r="C7" s="93"/>
      <c r="D7" s="17"/>
    </row>
    <row r="8" spans="2:4" ht="22.5" customHeight="1" x14ac:dyDescent="0.3">
      <c r="B8" s="100" t="s">
        <v>56</v>
      </c>
      <c r="C8" s="102"/>
    </row>
    <row r="9" spans="2:4" ht="22.5" customHeight="1" x14ac:dyDescent="0.3">
      <c r="B9" s="8" t="s">
        <v>103</v>
      </c>
      <c r="C9" s="41">
        <v>30</v>
      </c>
    </row>
    <row r="10" spans="2:4" s="94" customFormat="1" ht="22.5" customHeight="1" x14ac:dyDescent="0.3">
      <c r="B10" s="11" t="s">
        <v>102</v>
      </c>
      <c r="C10" s="2">
        <v>130</v>
      </c>
      <c r="D10" s="95" t="s">
        <v>104</v>
      </c>
    </row>
    <row r="11" spans="2:4" s="94" customFormat="1" ht="22.5" customHeight="1" x14ac:dyDescent="0.3">
      <c r="B11" s="49"/>
      <c r="C11" s="5"/>
      <c r="D11" s="95"/>
    </row>
    <row r="12" spans="2:4" s="94" customFormat="1" ht="22.5" customHeight="1" x14ac:dyDescent="0.3"/>
    <row r="13" spans="2:4" s="59" customFormat="1" ht="22.5" customHeight="1" x14ac:dyDescent="0.25">
      <c r="B13" s="54" t="s">
        <v>53</v>
      </c>
      <c r="C13" s="56"/>
      <c r="D13" s="88"/>
    </row>
    <row r="14" spans="2:4" s="59" customFormat="1" ht="22.5" customHeight="1" x14ac:dyDescent="0.25">
      <c r="B14" s="34" t="s">
        <v>54</v>
      </c>
      <c r="C14" s="35"/>
      <c r="D14" s="88"/>
    </row>
    <row r="15" spans="2:4" s="59" customFormat="1" ht="22.5" customHeight="1" x14ac:dyDescent="0.25">
      <c r="B15" s="15" t="s">
        <v>87</v>
      </c>
      <c r="C15" s="45"/>
      <c r="D15" s="88"/>
    </row>
    <row r="16" spans="2:4" s="59" customFormat="1" ht="22.5" customHeight="1" x14ac:dyDescent="0.25">
      <c r="B16" s="36" t="s">
        <v>19</v>
      </c>
      <c r="C16" s="50"/>
    </row>
    <row r="17" spans="2:4" s="59" customFormat="1" ht="22.5" customHeight="1" x14ac:dyDescent="0.25">
      <c r="B17" s="47" t="s">
        <v>1</v>
      </c>
      <c r="C17" s="48">
        <f>C14+C15+C16</f>
        <v>0</v>
      </c>
    </row>
    <row r="18" spans="2:4" s="59" customFormat="1" ht="22.5" customHeight="1" x14ac:dyDescent="0.25">
      <c r="B18" s="17"/>
      <c r="C18" s="51"/>
    </row>
    <row r="19" spans="2:4" s="94" customFormat="1" ht="22.5" customHeight="1" x14ac:dyDescent="0.3"/>
    <row r="20" spans="2:4" s="94" customFormat="1" ht="22.5" customHeight="1" x14ac:dyDescent="0.3">
      <c r="B20" s="54" t="s">
        <v>74</v>
      </c>
      <c r="C20" s="96"/>
    </row>
    <row r="21" spans="2:4" s="94" customFormat="1" ht="22.5" customHeight="1" x14ac:dyDescent="0.3">
      <c r="B21" s="34" t="s">
        <v>85</v>
      </c>
      <c r="C21" s="35"/>
      <c r="D21" s="95"/>
    </row>
    <row r="22" spans="2:4" s="94" customFormat="1" ht="22.5" customHeight="1" x14ac:dyDescent="0.3">
      <c r="B22" s="37" t="s">
        <v>55</v>
      </c>
      <c r="C22" s="99"/>
      <c r="D22" s="95"/>
    </row>
    <row r="23" spans="2:4" s="94" customFormat="1" ht="22.5" customHeight="1" x14ac:dyDescent="0.3">
      <c r="B23" s="47" t="s">
        <v>1</v>
      </c>
      <c r="C23" s="48">
        <f>SUM(C21:C22)</f>
        <v>0</v>
      </c>
    </row>
    <row r="24" spans="2:4" s="94" customFormat="1" ht="22.5" customHeight="1" x14ac:dyDescent="0.3"/>
    <row r="25" spans="2:4" s="94" customFormat="1" ht="22.5" customHeight="1" x14ac:dyDescent="0.3">
      <c r="B25" s="1"/>
      <c r="C25" s="97"/>
    </row>
    <row r="26" spans="2:4" s="94" customFormat="1" ht="22.5" customHeight="1" x14ac:dyDescent="0.3">
      <c r="B26" s="111" t="s">
        <v>71</v>
      </c>
      <c r="C26" s="112"/>
    </row>
    <row r="27" spans="2:4" s="94" customFormat="1" ht="22.5" customHeight="1" x14ac:dyDescent="0.3">
      <c r="B27" s="113">
        <f>(C21+C22+C14+C15+C16+Eingabe!D56+Eingabe!D34-Eingabe!D12)/(C10)</f>
        <v>40.238461538461536</v>
      </c>
      <c r="C27" s="114"/>
      <c r="D27" s="95" t="s">
        <v>84</v>
      </c>
    </row>
    <row r="28" spans="2:4" s="94" customFormat="1" ht="22.5" customHeight="1" x14ac:dyDescent="0.3">
      <c r="B28" s="98"/>
      <c r="C28" s="98"/>
      <c r="D28" s="95"/>
    </row>
    <row r="29" spans="2:4" s="94" customFormat="1" ht="22.5" customHeight="1" x14ac:dyDescent="0.3">
      <c r="B29" s="1"/>
      <c r="C29" s="97"/>
    </row>
    <row r="30" spans="2:4" s="94" customFormat="1" ht="22.5" customHeight="1" x14ac:dyDescent="0.3">
      <c r="B30" s="100" t="s">
        <v>106</v>
      </c>
      <c r="C30" s="102"/>
    </row>
    <row r="31" spans="2:4" s="94" customFormat="1" ht="22.5" customHeight="1" x14ac:dyDescent="0.3">
      <c r="B31" s="107">
        <f>(C5+(C21+C22+Stundensatzrechner!C14+Stundensatzrechner!C15+Eingabe!D56+Eingabe!D34))/(C10)</f>
        <v>80.384615384615387</v>
      </c>
      <c r="C31" s="108"/>
      <c r="D31" s="95" t="s">
        <v>76</v>
      </c>
    </row>
    <row r="32" spans="2:4" s="94" customFormat="1" ht="22.5" customHeight="1" x14ac:dyDescent="0.3">
      <c r="B32" s="98"/>
      <c r="C32" s="98"/>
      <c r="D32" s="95"/>
    </row>
    <row r="33" spans="2:4" ht="22.5" customHeight="1" x14ac:dyDescent="0.3">
      <c r="B33" s="115"/>
    </row>
    <row r="34" spans="2:4" ht="30" x14ac:dyDescent="0.3">
      <c r="B34" s="109" t="s">
        <v>80</v>
      </c>
      <c r="C34" s="110"/>
    </row>
    <row r="35" spans="2:4" ht="22.5" customHeight="1" x14ac:dyDescent="0.3">
      <c r="B35" s="8" t="s">
        <v>77</v>
      </c>
      <c r="C35" s="38">
        <f>C5</f>
        <v>5000</v>
      </c>
    </row>
    <row r="36" spans="2:4" ht="22.5" customHeight="1" x14ac:dyDescent="0.3">
      <c r="B36" s="9" t="s">
        <v>81</v>
      </c>
      <c r="C36" s="39">
        <f>B27</f>
        <v>40.238461538461536</v>
      </c>
      <c r="D36" s="95" t="s">
        <v>84</v>
      </c>
    </row>
    <row r="37" spans="2:4" ht="22.5" customHeight="1" x14ac:dyDescent="0.3">
      <c r="B37" s="33" t="s">
        <v>105</v>
      </c>
      <c r="C37" s="40">
        <f>B31</f>
        <v>80.384615384615387</v>
      </c>
      <c r="D37" s="95" t="s">
        <v>76</v>
      </c>
    </row>
  </sheetData>
  <sheetProtection formatCells="0" formatColumns="0" formatRows="0" insertColumns="0" insertRows="0" insertHyperlinks="0" deleteColumns="0" deleteRows="0" sort="0" autoFilter="0" pivotTables="0"/>
  <mergeCells count="7">
    <mergeCell ref="B31:C31"/>
    <mergeCell ref="B34:C34"/>
    <mergeCell ref="B8:C8"/>
    <mergeCell ref="B26:C26"/>
    <mergeCell ref="B4:C4"/>
    <mergeCell ref="B27:C27"/>
    <mergeCell ref="B30:C30"/>
  </mergeCells>
  <printOptions horizontalCentered="1" verticalCentered="1"/>
  <pageMargins left="0.70866141732283472" right="0.70866141732283472" top="0.78740157480314965" bottom="0.78740157480314965" header="0.31496062992125984" footer="0.31496062992125984"/>
  <pageSetup paperSize="9" scale="50" orientation="landscape" r:id="rId1"/>
  <headerFooter>
    <oddFooter>&amp;Lwww.business-wissen.de&amp;R&amp;F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Hinweise</vt:lpstr>
      <vt:lpstr>Eingabe</vt:lpstr>
      <vt:lpstr>Nebenrechnung Eingabe</vt:lpstr>
      <vt:lpstr>Stundensatzrechner</vt:lpstr>
      <vt:lpstr>Stundensatzrechner!Druckbereich</vt:lpstr>
    </vt:vector>
  </TitlesOfParts>
  <Company>b-wise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Stundensatz Mitarbeiter</dc:title>
  <dc:subject>Controlling, Kostenrechnung</dc:subject>
  <dc:creator>www.business-wissen.de</dc:creator>
  <cp:lastModifiedBy>Ingrid Stelli</cp:lastModifiedBy>
  <cp:lastPrinted>2013-12-01T12:27:43Z</cp:lastPrinted>
  <dcterms:created xsi:type="dcterms:W3CDTF">2010-11-30T18:21:02Z</dcterms:created>
  <dcterms:modified xsi:type="dcterms:W3CDTF">2022-03-27T20:03:34Z</dcterms:modified>
</cp:coreProperties>
</file>